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JCL CALCULATOR 10102025\"/>
    </mc:Choice>
  </mc:AlternateContent>
  <xr:revisionPtr revIDLastSave="0" documentId="13_ncr:1_{E8D9B04A-5A2C-4D9C-8546-A4A40E6EC698}" xr6:coauthVersionLast="47" xr6:coauthVersionMax="47" xr10:uidLastSave="{00000000-0000-0000-0000-000000000000}"/>
  <workbookProtection workbookAlgorithmName="SHA-512" workbookHashValue="2y23SQOzgjGq2NHQUocjewaroTwGp1m7qt2Uc08co4iPkikkjXOU+QyEILXPkEGBwBiXf0/3h/S03KnVsL7Vkg==" workbookSaltValue="UCnkImsaeL4oyR86K6HNuA==" workbookSpinCount="100000" lockStructure="1"/>
  <bookViews>
    <workbookView xWindow="-120" yWindow="-120" windowWidth="20730" windowHeight="11160" xr2:uid="{00000000-000D-0000-FFFF-FFFF00000000}"/>
  </bookViews>
  <sheets>
    <sheet name="SPC06" sheetId="3" r:id="rId1"/>
  </sheets>
  <definedNames>
    <definedName name="_xlnm.Print_Area" localSheetId="0">'SPC06'!$A$2:$F$44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3" l="1"/>
  <c r="D23" i="3"/>
  <c r="F10" i="3"/>
  <c r="C43" i="3" l="1"/>
  <c r="F26" i="3" l="1"/>
  <c r="F27" i="3" s="1"/>
  <c r="G27" i="3" s="1"/>
  <c r="F28" i="3" s="1"/>
  <c r="F34" i="3" l="1"/>
  <c r="F35" i="3" l="1"/>
  <c r="F30" i="3"/>
  <c r="F37" i="3" s="1"/>
  <c r="E23" i="3"/>
  <c r="F36" i="3"/>
  <c r="F13" i="3"/>
  <c r="F40" i="3" l="1"/>
  <c r="F39" i="3"/>
  <c r="F24" i="3"/>
  <c r="F29" i="3" l="1"/>
  <c r="E42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10" authorId="0" shapeId="0" xr:uid="{3CE6F7F1-6A3D-4BF9-8168-ED794755D42F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ISIKAN JUMLAH PERATUS POTONGAN GAJI MENGIKUT KEBENARAN MAJIKAN</t>
        </r>
      </text>
    </comment>
  </commentList>
</comments>
</file>

<file path=xl/sharedStrings.xml><?xml version="1.0" encoding="utf-8"?>
<sst xmlns="http://schemas.openxmlformats.org/spreadsheetml/2006/main" count="49" uniqueCount="40">
  <si>
    <t>GAJI POKOK + ELAUN TETAP</t>
  </si>
  <si>
    <t xml:space="preserve"> </t>
  </si>
  <si>
    <t>ANSURAN</t>
  </si>
  <si>
    <t>TEMPOH PINJAMAN</t>
  </si>
  <si>
    <t>AMAUN PINJAMAN YANG DIPOHON</t>
  </si>
  <si>
    <t>NAMA</t>
  </si>
  <si>
    <t>IC NO</t>
  </si>
  <si>
    <t>POTONGAN DALAM PAYSLIP</t>
  </si>
  <si>
    <t>(  -  )</t>
  </si>
  <si>
    <t>KELAYAKAN  ANSURAN  BULANAN</t>
  </si>
  <si>
    <t>OVERLAP  LOAN</t>
  </si>
  <si>
    <t>BANK/KOPERASI</t>
  </si>
  <si>
    <t>JUMLAH BAKI HUTANG</t>
  </si>
  <si>
    <t>JUMLAH</t>
  </si>
  <si>
    <t>KELAYAKAN POTONGAN MAKSIMA</t>
  </si>
  <si>
    <t>RM</t>
  </si>
  <si>
    <t>PERCENTAGE PAYOUT</t>
  </si>
  <si>
    <t>TUNAI  KASAR SEBELUM TOLAK SETTLEMENT OVERLAP</t>
  </si>
  <si>
    <t>TUNAI  BERSIH SELEPAS TOLAK SETTLEMENT OVERLAP</t>
  </si>
  <si>
    <t>KEUNTUNGAN (PRINCIPAL+PROFIT)</t>
  </si>
  <si>
    <t>COSHARE COLLECTION FEE</t>
  </si>
  <si>
    <t>DATED:</t>
  </si>
  <si>
    <t>SKIM ANSURAN</t>
  </si>
  <si>
    <t>UNTUK TAHUN KURANG 12TAHUN- SILA TUKAR "TAHUN" SHJ</t>
  </si>
  <si>
    <t xml:space="preserve">KELAYAKAN MAXIMA </t>
  </si>
  <si>
    <t>SPC 06 / SPC 07</t>
  </si>
  <si>
    <t xml:space="preserve">  INTRANSIT</t>
  </si>
  <si>
    <t>ANSURAN BUSINESS PARTNER</t>
  </si>
  <si>
    <t>(  -  )                  SETTLEMENT UNTUK LOAN  OVERLAP ( BANK / KOPERASI )</t>
  </si>
  <si>
    <t>ANSURAN BULANAN COSHARE</t>
  </si>
  <si>
    <t>PAYOUT %</t>
  </si>
  <si>
    <t>(   -  )                AGGREMENT ,LAWYER FEES , STAMPING, LEGAL  FEES ,ADMIN CHARGES</t>
  </si>
  <si>
    <t>(  -  )                  ADVANCE INSTALLMENT</t>
  </si>
  <si>
    <t>BKR</t>
  </si>
  <si>
    <t>Version 10102025</t>
  </si>
  <si>
    <t>(  -  )                  SST</t>
  </si>
  <si>
    <t>SECTION A</t>
  </si>
  <si>
    <t>SECTION B</t>
  </si>
  <si>
    <t>MOHD AMIR</t>
  </si>
  <si>
    <t>861006124353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</si>
</sst>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/m/yyyy\ h:mm\ AM/PM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24"/>
      <color theme="1"/>
      <name val="Angsana New"/>
      <family val="1"/>
      <charset val="222"/>
    </font>
    <font>
      <b/>
      <sz val="16"/>
      <color theme="0"/>
      <name val="Bahnschrift Light SemiCondensed"/>
      <family val="2"/>
    </font>
    <font>
      <b/>
      <sz val="20"/>
      <color theme="0"/>
      <name val="Sitka Display"/>
    </font>
    <font>
      <sz val="11"/>
      <color rgb="FFFF0000"/>
      <name val="Calibri"/>
      <family val="2"/>
      <scheme val="minor"/>
    </font>
    <font>
      <b/>
      <i/>
      <sz val="22"/>
      <color theme="1"/>
      <name val="Bodoni MT"/>
      <family val="1"/>
    </font>
    <font>
      <b/>
      <sz val="14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24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Franklin Gothic Medium Con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0" fontId="4" fillId="0" borderId="7" xfId="0" applyFont="1" applyBorder="1" applyProtection="1">
      <protection locked="0"/>
    </xf>
    <xf numFmtId="0" fontId="0" fillId="0" borderId="7" xfId="0" applyBorder="1" applyProtection="1">
      <protection locked="0"/>
    </xf>
    <xf numFmtId="0" fontId="7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43" fontId="7" fillId="0" borderId="0" xfId="0" applyNumberFormat="1" applyFont="1" applyProtection="1">
      <protection locked="0"/>
    </xf>
    <xf numFmtId="9" fontId="7" fillId="0" borderId="0" xfId="0" applyNumberFormat="1" applyFont="1" applyProtection="1">
      <protection locked="0"/>
    </xf>
    <xf numFmtId="2" fontId="7" fillId="0" borderId="0" xfId="0" applyNumberFormat="1" applyFont="1" applyProtection="1">
      <protection locked="0"/>
    </xf>
    <xf numFmtId="0" fontId="7" fillId="0" borderId="0" xfId="0" applyFont="1"/>
    <xf numFmtId="49" fontId="8" fillId="0" borderId="0" xfId="0" applyNumberFormat="1" applyFont="1"/>
    <xf numFmtId="43" fontId="7" fillId="0" borderId="0" xfId="1" applyFont="1" applyProtection="1"/>
    <xf numFmtId="0" fontId="9" fillId="0" borderId="0" xfId="0" applyFont="1"/>
    <xf numFmtId="0" fontId="13" fillId="0" borderId="0" xfId="0" applyFont="1" applyProtection="1">
      <protection locked="0"/>
    </xf>
    <xf numFmtId="9" fontId="13" fillId="0" borderId="0" xfId="0" applyNumberFormat="1" applyFont="1" applyProtection="1">
      <protection locked="0"/>
    </xf>
    <xf numFmtId="2" fontId="13" fillId="0" borderId="1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locked="0" hidden="1"/>
    </xf>
    <xf numFmtId="0" fontId="5" fillId="4" borderId="1" xfId="0" applyFont="1" applyFill="1" applyBorder="1" applyAlignment="1" applyProtection="1">
      <alignment horizontal="center"/>
      <protection hidden="1"/>
    </xf>
    <xf numFmtId="0" fontId="5" fillId="4" borderId="18" xfId="0" applyFont="1" applyFill="1" applyBorder="1" applyAlignment="1" applyProtection="1">
      <alignment horizontal="center"/>
      <protection hidden="1"/>
    </xf>
    <xf numFmtId="0" fontId="2" fillId="3" borderId="8" xfId="0" applyFont="1" applyFill="1" applyBorder="1" applyProtection="1">
      <protection hidden="1"/>
    </xf>
    <xf numFmtId="0" fontId="2" fillId="3" borderId="0" xfId="0" applyFont="1" applyFill="1" applyProtection="1">
      <protection hidden="1"/>
    </xf>
    <xf numFmtId="0" fontId="2" fillId="2" borderId="18" xfId="0" applyFont="1" applyFill="1" applyBorder="1" applyAlignment="1" applyProtection="1">
      <alignment horizontal="center"/>
      <protection hidden="1"/>
    </xf>
    <xf numFmtId="43" fontId="3" fillId="0" borderId="10" xfId="1" applyFont="1" applyBorder="1" applyProtection="1">
      <protection locked="0" hidden="1"/>
    </xf>
    <xf numFmtId="43" fontId="5" fillId="4" borderId="1" xfId="1" applyFont="1" applyFill="1" applyBorder="1" applyProtection="1">
      <protection hidden="1"/>
    </xf>
    <xf numFmtId="43" fontId="3" fillId="0" borderId="1" xfId="1" applyFont="1" applyBorder="1" applyProtection="1">
      <protection locked="0" hidden="1"/>
    </xf>
    <xf numFmtId="0" fontId="2" fillId="0" borderId="2" xfId="0" applyFont="1" applyBorder="1" applyAlignment="1" applyProtection="1">
      <alignment horizontal="center"/>
      <protection hidden="1"/>
    </xf>
    <xf numFmtId="43" fontId="2" fillId="0" borderId="1" xfId="1" applyFont="1" applyBorder="1" applyProtection="1">
      <protection locked="0" hidden="1"/>
    </xf>
    <xf numFmtId="0" fontId="5" fillId="4" borderId="2" xfId="0" applyFont="1" applyFill="1" applyBorder="1" applyProtection="1">
      <protection hidden="1"/>
    </xf>
    <xf numFmtId="0" fontId="5" fillId="4" borderId="6" xfId="0" applyFont="1" applyFill="1" applyBorder="1" applyProtection="1">
      <protection hidden="1"/>
    </xf>
    <xf numFmtId="0" fontId="5" fillId="4" borderId="7" xfId="0" applyFont="1" applyFill="1" applyBorder="1" applyProtection="1">
      <protection hidden="1"/>
    </xf>
    <xf numFmtId="0" fontId="3" fillId="0" borderId="11" xfId="0" applyFont="1" applyBorder="1" applyProtection="1">
      <protection locked="0" hidden="1"/>
    </xf>
    <xf numFmtId="43" fontId="3" fillId="0" borderId="12" xfId="1" applyFont="1" applyBorder="1" applyAlignment="1" applyProtection="1">
      <protection locked="0" hidden="1"/>
    </xf>
    <xf numFmtId="43" fontId="3" fillId="0" borderId="1" xfId="1" applyFont="1" applyBorder="1" applyProtection="1">
      <protection hidden="1"/>
    </xf>
    <xf numFmtId="0" fontId="3" fillId="0" borderId="2" xfId="0" applyFont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center"/>
      <protection hidden="1"/>
    </xf>
    <xf numFmtId="9" fontId="1" fillId="0" borderId="0" xfId="2" applyFont="1" applyProtection="1">
      <protection locked="0" hidden="1"/>
    </xf>
    <xf numFmtId="43" fontId="0" fillId="0" borderId="0" xfId="0" applyNumberFormat="1" applyProtection="1">
      <protection locked="0" hidden="1"/>
    </xf>
    <xf numFmtId="0" fontId="2" fillId="0" borderId="8" xfId="0" applyFont="1" applyBorder="1" applyAlignment="1" applyProtection="1">
      <alignment horizontal="center"/>
      <protection hidden="1"/>
    </xf>
    <xf numFmtId="9" fontId="15" fillId="0" borderId="19" xfId="0" applyNumberFormat="1" applyFont="1" applyBorder="1" applyAlignment="1" applyProtection="1">
      <alignment horizontal="center"/>
      <protection locked="0"/>
    </xf>
    <xf numFmtId="0" fontId="18" fillId="0" borderId="0" xfId="0" applyFont="1" applyProtection="1">
      <protection locked="0" hidden="1"/>
    </xf>
    <xf numFmtId="164" fontId="3" fillId="0" borderId="1" xfId="1" applyNumberFormat="1" applyFont="1" applyBorder="1" applyProtection="1">
      <protection locked="0" hidden="1"/>
    </xf>
    <xf numFmtId="0" fontId="2" fillId="0" borderId="6" xfId="0" applyFont="1" applyBorder="1" applyAlignment="1" applyProtection="1">
      <alignment horizontal="center"/>
      <protection hidden="1"/>
    </xf>
    <xf numFmtId="165" fontId="18" fillId="0" borderId="0" xfId="0" applyNumberFormat="1" applyFont="1" applyAlignment="1" applyProtection="1">
      <alignment horizontal="left"/>
      <protection locked="0" hidden="1"/>
    </xf>
    <xf numFmtId="43" fontId="2" fillId="0" borderId="1" xfId="1" applyFont="1" applyBorder="1" applyProtection="1">
      <protection hidden="1"/>
    </xf>
    <xf numFmtId="9" fontId="2" fillId="5" borderId="1" xfId="2" applyFont="1" applyFill="1" applyBorder="1" applyAlignment="1" applyProtection="1">
      <alignment horizontal="center"/>
      <protection hidden="1"/>
    </xf>
    <xf numFmtId="164" fontId="3" fillId="0" borderId="1" xfId="1" applyNumberFormat="1" applyFont="1" applyBorder="1" applyProtection="1">
      <protection hidden="1"/>
    </xf>
    <xf numFmtId="39" fontId="3" fillId="0" borderId="1" xfId="0" applyNumberFormat="1" applyFont="1" applyBorder="1" applyProtection="1">
      <protection hidden="1"/>
    </xf>
    <xf numFmtId="39" fontId="3" fillId="0" borderId="1" xfId="1" applyNumberFormat="1" applyFont="1" applyBorder="1" applyProtection="1">
      <protection hidden="1"/>
    </xf>
    <xf numFmtId="43" fontId="5" fillId="6" borderId="1" xfId="0" applyNumberFormat="1" applyFont="1" applyFill="1" applyBorder="1" applyAlignment="1" applyProtection="1">
      <alignment horizontal="center"/>
      <protection hidden="1"/>
    </xf>
    <xf numFmtId="43" fontId="5" fillId="6" borderId="1" xfId="1" applyFont="1" applyFill="1" applyBorder="1" applyAlignment="1" applyProtection="1">
      <protection hidden="1"/>
    </xf>
    <xf numFmtId="43" fontId="5" fillId="6" borderId="1" xfId="0" applyNumberFormat="1" applyFont="1" applyFill="1" applyBorder="1" applyProtection="1">
      <protection hidden="1"/>
    </xf>
    <xf numFmtId="0" fontId="5" fillId="6" borderId="5" xfId="0" applyFont="1" applyFill="1" applyBorder="1" applyAlignment="1" applyProtection="1">
      <alignment vertical="center"/>
      <protection hidden="1"/>
    </xf>
    <xf numFmtId="0" fontId="5" fillId="6" borderId="13" xfId="0" applyFont="1" applyFill="1" applyBorder="1" applyAlignment="1" applyProtection="1">
      <alignment vertical="center"/>
      <protection hidden="1"/>
    </xf>
    <xf numFmtId="0" fontId="5" fillId="6" borderId="14" xfId="0" applyFont="1" applyFill="1" applyBorder="1" applyAlignment="1" applyProtection="1">
      <alignment vertical="center"/>
      <protection hidden="1"/>
    </xf>
    <xf numFmtId="43" fontId="5" fillId="6" borderId="1" xfId="1" applyFont="1" applyFill="1" applyBorder="1" applyProtection="1">
      <protection hidden="1"/>
    </xf>
    <xf numFmtId="43" fontId="5" fillId="6" borderId="18" xfId="1" applyFont="1" applyFill="1" applyBorder="1" applyProtection="1">
      <protection hidden="1"/>
    </xf>
    <xf numFmtId="9" fontId="11" fillId="4" borderId="14" xfId="0" applyNumberFormat="1" applyFont="1" applyFill="1" applyBorder="1" applyAlignment="1" applyProtection="1">
      <alignment horizontal="center" wrapText="1"/>
      <protection hidden="1"/>
    </xf>
    <xf numFmtId="0" fontId="19" fillId="4" borderId="1" xfId="0" applyFont="1" applyFill="1" applyBorder="1" applyAlignment="1" applyProtection="1">
      <alignment horizontal="center" vertical="center"/>
      <protection locked="0" hidden="1"/>
    </xf>
    <xf numFmtId="0" fontId="5" fillId="0" borderId="0" xfId="0" applyFont="1" applyProtection="1">
      <protection hidden="1"/>
    </xf>
    <xf numFmtId="0" fontId="5" fillId="0" borderId="13" xfId="0" applyFont="1" applyBorder="1" applyProtection="1">
      <protection hidden="1"/>
    </xf>
    <xf numFmtId="43" fontId="5" fillId="4" borderId="10" xfId="1" applyFont="1" applyFill="1" applyBorder="1" applyProtection="1">
      <protection hidden="1"/>
    </xf>
    <xf numFmtId="43" fontId="5" fillId="0" borderId="0" xfId="1" applyFont="1" applyFill="1" applyBorder="1" applyProtection="1">
      <protection hidden="1"/>
    </xf>
    <xf numFmtId="43" fontId="3" fillId="0" borderId="21" xfId="1" applyFont="1" applyBorder="1" applyAlignment="1" applyProtection="1">
      <protection locked="0" hidden="1"/>
    </xf>
    <xf numFmtId="43" fontId="5" fillId="6" borderId="2" xfId="1" applyFont="1" applyFill="1" applyBorder="1" applyAlignment="1" applyProtection="1">
      <protection hidden="1"/>
    </xf>
    <xf numFmtId="0" fontId="2" fillId="3" borderId="10" xfId="0" applyFont="1" applyFill="1" applyBorder="1" applyProtection="1">
      <protection hidden="1"/>
    </xf>
    <xf numFmtId="0" fontId="2" fillId="3" borderId="22" xfId="0" applyFont="1" applyFill="1" applyBorder="1" applyProtection="1">
      <protection hidden="1"/>
    </xf>
    <xf numFmtId="0" fontId="2" fillId="3" borderId="18" xfId="0" applyFont="1" applyFill="1" applyBorder="1" applyProtection="1">
      <protection hidden="1"/>
    </xf>
    <xf numFmtId="0" fontId="2" fillId="3" borderId="3" xfId="0" applyFont="1" applyFill="1" applyBorder="1" applyAlignment="1" applyProtection="1">
      <alignment horizontal="center"/>
      <protection hidden="1"/>
    </xf>
    <xf numFmtId="0" fontId="2" fillId="3" borderId="4" xfId="0" applyFont="1" applyFill="1" applyBorder="1" applyAlignment="1" applyProtection="1">
      <alignment horizontal="center"/>
      <protection hidden="1"/>
    </xf>
    <xf numFmtId="0" fontId="2" fillId="3" borderId="15" xfId="0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horizontal="right"/>
      <protection locked="0"/>
    </xf>
    <xf numFmtId="9" fontId="11" fillId="0" borderId="13" xfId="0" applyNumberFormat="1" applyFont="1" applyBorder="1" applyAlignment="1" applyProtection="1">
      <alignment horizontal="center" wrapText="1"/>
      <protection hidden="1"/>
    </xf>
    <xf numFmtId="0" fontId="10" fillId="0" borderId="0" xfId="0" applyFont="1" applyAlignment="1" applyProtection="1">
      <alignment horizontal="right"/>
      <protection locked="0" hidden="1"/>
    </xf>
    <xf numFmtId="0" fontId="10" fillId="0" borderId="23" xfId="0" applyFont="1" applyBorder="1" applyAlignment="1" applyProtection="1">
      <alignment horizontal="right"/>
      <protection locked="0" hidden="1"/>
    </xf>
    <xf numFmtId="0" fontId="14" fillId="0" borderId="23" xfId="0" applyFont="1" applyBorder="1" applyAlignment="1" applyProtection="1">
      <alignment horizontal="right"/>
      <protection hidden="1"/>
    </xf>
    <xf numFmtId="0" fontId="12" fillId="0" borderId="13" xfId="0" applyFont="1" applyBorder="1" applyAlignment="1" applyProtection="1">
      <alignment horizontal="center" vertical="top"/>
      <protection locked="0" hidden="1"/>
    </xf>
    <xf numFmtId="0" fontId="14" fillId="0" borderId="0" xfId="0" applyFont="1" applyAlignment="1" applyProtection="1">
      <alignment horizontal="right"/>
      <protection hidden="1"/>
    </xf>
    <xf numFmtId="0" fontId="3" fillId="0" borderId="6" xfId="0" applyFont="1" applyBorder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12" fillId="4" borderId="10" xfId="0" applyFont="1" applyFill="1" applyBorder="1" applyAlignment="1" applyProtection="1">
      <alignment horizontal="center" vertical="top"/>
      <protection locked="0" hidden="1"/>
    </xf>
    <xf numFmtId="0" fontId="12" fillId="4" borderId="18" xfId="0" applyFont="1" applyFill="1" applyBorder="1" applyAlignment="1" applyProtection="1">
      <alignment horizontal="center" vertical="top"/>
      <protection locked="0" hidden="1"/>
    </xf>
    <xf numFmtId="0" fontId="2" fillId="0" borderId="2" xfId="0" applyFont="1" applyBorder="1" applyAlignment="1" applyProtection="1">
      <alignment horizontal="left"/>
      <protection hidden="1"/>
    </xf>
    <xf numFmtId="0" fontId="2" fillId="0" borderId="6" xfId="0" applyFont="1" applyBorder="1" applyAlignment="1" applyProtection="1">
      <alignment horizontal="left"/>
      <protection hidden="1"/>
    </xf>
    <xf numFmtId="0" fontId="2" fillId="0" borderId="7" xfId="0" applyFont="1" applyBorder="1" applyAlignment="1" applyProtection="1">
      <alignment horizontal="left"/>
      <protection hidden="1"/>
    </xf>
    <xf numFmtId="0" fontId="5" fillId="6" borderId="2" xfId="0" applyFont="1" applyFill="1" applyBorder="1" applyAlignment="1" applyProtection="1">
      <alignment horizontal="center"/>
      <protection hidden="1"/>
    </xf>
    <xf numFmtId="0" fontId="5" fillId="6" borderId="6" xfId="0" applyFont="1" applyFill="1" applyBorder="1" applyAlignment="1" applyProtection="1">
      <alignment horizontal="center"/>
      <protection hidden="1"/>
    </xf>
    <xf numFmtId="0" fontId="5" fillId="6" borderId="7" xfId="0" applyFont="1" applyFill="1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2" fillId="0" borderId="7" xfId="0" applyFont="1" applyBorder="1" applyAlignment="1" applyProtection="1">
      <alignment horizontal="center"/>
      <protection hidden="1"/>
    </xf>
    <xf numFmtId="0" fontId="2" fillId="4" borderId="5" xfId="0" applyFont="1" applyFill="1" applyBorder="1" applyAlignment="1" applyProtection="1">
      <alignment horizontal="center" vertical="center"/>
      <protection hidden="1"/>
    </xf>
    <xf numFmtId="0" fontId="2" fillId="4" borderId="13" xfId="0" applyFont="1" applyFill="1" applyBorder="1" applyAlignment="1" applyProtection="1">
      <alignment horizontal="center" vertical="center"/>
      <protection hidden="1"/>
    </xf>
    <xf numFmtId="0" fontId="2" fillId="4" borderId="14" xfId="0" applyFont="1" applyFill="1" applyBorder="1" applyAlignment="1" applyProtection="1">
      <alignment horizontal="center" vertical="center"/>
      <protection hidden="1"/>
    </xf>
    <xf numFmtId="0" fontId="21" fillId="7" borderId="2" xfId="0" applyFont="1" applyFill="1" applyBorder="1" applyAlignment="1" applyProtection="1">
      <alignment horizontal="center" vertical="top"/>
      <protection hidden="1"/>
    </xf>
    <xf numFmtId="0" fontId="21" fillId="7" borderId="6" xfId="0" applyFont="1" applyFill="1" applyBorder="1" applyAlignment="1" applyProtection="1">
      <alignment horizontal="center" vertical="top"/>
      <protection hidden="1"/>
    </xf>
    <xf numFmtId="0" fontId="21" fillId="7" borderId="7" xfId="0" applyFont="1" applyFill="1" applyBorder="1" applyAlignment="1" applyProtection="1">
      <alignment horizontal="center" vertical="top"/>
      <protection hidden="1"/>
    </xf>
    <xf numFmtId="0" fontId="6" fillId="0" borderId="5" xfId="0" applyFont="1" applyBorder="1" applyAlignment="1" applyProtection="1">
      <alignment horizontal="center" vertical="center"/>
      <protection hidden="1"/>
    </xf>
    <xf numFmtId="0" fontId="6" fillId="0" borderId="14" xfId="0" applyFont="1" applyBorder="1" applyAlignment="1" applyProtection="1">
      <alignment horizontal="center" vertical="center"/>
      <protection hidden="1"/>
    </xf>
    <xf numFmtId="0" fontId="6" fillId="0" borderId="8" xfId="0" applyFont="1" applyBorder="1" applyAlignment="1" applyProtection="1">
      <alignment horizontal="center" vertical="center"/>
      <protection hidden="1"/>
    </xf>
    <xf numFmtId="0" fontId="6" fillId="0" borderId="9" xfId="0" applyFont="1" applyBorder="1" applyAlignment="1" applyProtection="1">
      <alignment horizontal="center" vertical="center"/>
      <protection hidden="1"/>
    </xf>
    <xf numFmtId="0" fontId="6" fillId="0" borderId="16" xfId="0" applyFont="1" applyBorder="1" applyAlignment="1" applyProtection="1">
      <alignment horizontal="center" vertical="center"/>
      <protection hidden="1"/>
    </xf>
    <xf numFmtId="0" fontId="6" fillId="0" borderId="17" xfId="0" applyFont="1" applyBorder="1" applyAlignment="1" applyProtection="1">
      <alignment horizontal="center" vertical="center"/>
      <protection hidden="1"/>
    </xf>
    <xf numFmtId="0" fontId="2" fillId="5" borderId="2" xfId="0" applyFont="1" applyFill="1" applyBorder="1" applyAlignment="1" applyProtection="1">
      <alignment horizontal="center"/>
      <protection hidden="1"/>
    </xf>
    <xf numFmtId="0" fontId="2" fillId="5" borderId="6" xfId="0" applyFont="1" applyFill="1" applyBorder="1" applyAlignment="1" applyProtection="1">
      <alignment horizontal="center"/>
      <protection hidden="1"/>
    </xf>
    <xf numFmtId="0" fontId="2" fillId="5" borderId="7" xfId="0" applyFont="1" applyFill="1" applyBorder="1" applyAlignment="1" applyProtection="1">
      <alignment horizontal="center"/>
      <protection hidden="1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left"/>
      <protection locked="0" hidden="1"/>
    </xf>
    <xf numFmtId="0" fontId="2" fillId="0" borderId="6" xfId="0" applyFont="1" applyBorder="1" applyAlignment="1" applyProtection="1">
      <alignment horizontal="left"/>
      <protection locked="0" hidden="1"/>
    </xf>
    <xf numFmtId="0" fontId="2" fillId="0" borderId="7" xfId="0" applyFont="1" applyBorder="1" applyAlignment="1" applyProtection="1">
      <alignment horizontal="left"/>
      <protection locked="0" hidden="1"/>
    </xf>
    <xf numFmtId="49" fontId="2" fillId="0" borderId="2" xfId="0" quotePrefix="1" applyNumberFormat="1" applyFont="1" applyBorder="1" applyAlignment="1" applyProtection="1">
      <alignment horizontal="left"/>
      <protection locked="0" hidden="1"/>
    </xf>
    <xf numFmtId="49" fontId="2" fillId="0" borderId="6" xfId="0" applyNumberFormat="1" applyFont="1" applyBorder="1" applyAlignment="1" applyProtection="1">
      <alignment horizontal="left"/>
      <protection locked="0" hidden="1"/>
    </xf>
    <xf numFmtId="49" fontId="2" fillId="0" borderId="7" xfId="0" applyNumberFormat="1" applyFont="1" applyBorder="1" applyAlignment="1" applyProtection="1">
      <alignment horizontal="left"/>
      <protection locked="0" hidden="1"/>
    </xf>
    <xf numFmtId="0" fontId="5" fillId="4" borderId="20" xfId="0" applyFont="1" applyFill="1" applyBorder="1" applyAlignment="1" applyProtection="1">
      <alignment horizontal="center" vertical="center"/>
      <protection hidden="1"/>
    </xf>
    <xf numFmtId="0" fontId="5" fillId="4" borderId="15" xfId="0" applyFont="1" applyFill="1" applyBorder="1" applyAlignment="1" applyProtection="1">
      <alignment horizontal="center" vertical="center"/>
      <protection hidden="1"/>
    </xf>
    <xf numFmtId="0" fontId="5" fillId="4" borderId="2" xfId="0" applyFont="1" applyFill="1" applyBorder="1" applyAlignment="1" applyProtection="1">
      <alignment horizontal="center"/>
      <protection hidden="1"/>
    </xf>
    <xf numFmtId="0" fontId="5" fillId="4" borderId="6" xfId="0" applyFont="1" applyFill="1" applyBorder="1" applyAlignment="1" applyProtection="1">
      <alignment horizontal="center"/>
      <protection hidden="1"/>
    </xf>
  </cellXfs>
  <cellStyles count="3">
    <cellStyle name="Comma" xfId="1" builtinId="3"/>
    <cellStyle name="Normal" xfId="0" builtinId="0"/>
    <cellStyle name="Percent" xfId="2" builtinId="5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66"/>
      <color rgb="FFD14F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2</xdr:row>
      <xdr:rowOff>26458</xdr:rowOff>
    </xdr:from>
    <xdr:to>
      <xdr:col>2</xdr:col>
      <xdr:colOff>1581150</xdr:colOff>
      <xdr:row>2</xdr:row>
      <xdr:rowOff>415742</xdr:rowOff>
    </xdr:to>
    <xdr:pic>
      <xdr:nvPicPr>
        <xdr:cNvPr id="2" name="Picture 1" descr="COSHARE PERSONAL LOAN ADVISOR: COSHARE">
          <a:extLst>
            <a:ext uri="{FF2B5EF4-FFF2-40B4-BE49-F238E27FC236}">
              <a16:creationId xmlns:a16="http://schemas.microsoft.com/office/drawing/2014/main" id="{B2600494-476D-4CAA-A13F-322D4A57FD5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50" t="21000" r="8500" b="29000"/>
        <a:stretch/>
      </xdr:blipFill>
      <xdr:spPr bwMode="auto">
        <a:xfrm>
          <a:off x="386292" y="566208"/>
          <a:ext cx="1343025" cy="389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133154</xdr:colOff>
      <xdr:row>9</xdr:row>
      <xdr:rowOff>21197</xdr:rowOff>
    </xdr:from>
    <xdr:to>
      <xdr:col>3</xdr:col>
      <xdr:colOff>530027</xdr:colOff>
      <xdr:row>9</xdr:row>
      <xdr:rowOff>189471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D603CE63-A7EF-4D81-8217-60D5528AC668}"/>
            </a:ext>
          </a:extLst>
        </xdr:cNvPr>
        <xdr:cNvSpPr/>
      </xdr:nvSpPr>
      <xdr:spPr>
        <a:xfrm rot="10800000">
          <a:off x="2212267" y="1844262"/>
          <a:ext cx="396873" cy="16827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507999</xdr:colOff>
      <xdr:row>0</xdr:row>
      <xdr:rowOff>127000</xdr:rowOff>
    </xdr:from>
    <xdr:to>
      <xdr:col>12</xdr:col>
      <xdr:colOff>7769</xdr:colOff>
      <xdr:row>2</xdr:row>
      <xdr:rowOff>286553</xdr:rowOff>
    </xdr:to>
    <xdr:sp macro="" textlink="">
      <xdr:nvSpPr>
        <xdr:cNvPr id="8" name="Rectangle: Rounded Corners 7">
          <a:extLst>
            <a:ext uri="{FF2B5EF4-FFF2-40B4-BE49-F238E27FC236}">
              <a16:creationId xmlns:a16="http://schemas.microsoft.com/office/drawing/2014/main" id="{06E53B93-30CE-41D8-B645-9B314FEECF4F}"/>
            </a:ext>
          </a:extLst>
        </xdr:cNvPr>
        <xdr:cNvSpPr/>
      </xdr:nvSpPr>
      <xdr:spPr>
        <a:xfrm>
          <a:off x="7228416" y="127000"/>
          <a:ext cx="3267436" cy="699303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SILA PASTIKAN PAYCENTER PEMOHON ADALAH :-</a:t>
          </a:r>
        </a:p>
        <a:p>
          <a:pPr algn="l"/>
          <a:r>
            <a:rPr lang="en-US" sz="1100"/>
            <a:t>NO</a:t>
          </a:r>
          <a:r>
            <a:rPr lang="en-US" sz="1100" baseline="0"/>
            <a:t> 1 </a:t>
          </a:r>
          <a:r>
            <a:rPr lang="en-US" sz="1100"/>
            <a:t>.JANM</a:t>
          </a:r>
          <a:r>
            <a:rPr lang="en-US" sz="1100" baseline="0"/>
            <a:t> SEMENANJUNG MALAYSIA</a:t>
          </a:r>
        </a:p>
        <a:p>
          <a:pPr algn="l"/>
          <a:r>
            <a:rPr lang="en-US" sz="1100" baseline="0"/>
            <a:t>NO 2 JANM SABAH &amp; SARAWAK/NON AG &amp; GLC</a:t>
          </a:r>
          <a:endParaRPr lang="en-US" sz="1100"/>
        </a:p>
      </xdr:txBody>
    </xdr:sp>
    <xdr:clientData/>
  </xdr:twoCellAnchor>
  <xdr:twoCellAnchor>
    <xdr:from>
      <xdr:col>7</xdr:col>
      <xdr:colOff>212017</xdr:colOff>
      <xdr:row>1</xdr:row>
      <xdr:rowOff>98013</xdr:rowOff>
    </xdr:from>
    <xdr:to>
      <xdr:col>8</xdr:col>
      <xdr:colOff>354890</xdr:colOff>
      <xdr:row>1</xdr:row>
      <xdr:rowOff>266287</xdr:rowOff>
    </xdr:to>
    <xdr:sp macro="" textlink="">
      <xdr:nvSpPr>
        <xdr:cNvPr id="9" name="Arrow: Right 8">
          <a:extLst>
            <a:ext uri="{FF2B5EF4-FFF2-40B4-BE49-F238E27FC236}">
              <a16:creationId xmlns:a16="http://schemas.microsoft.com/office/drawing/2014/main" id="{773069B7-1241-4BC5-9C2A-A7D4189BE339}"/>
            </a:ext>
          </a:extLst>
        </xdr:cNvPr>
        <xdr:cNvSpPr/>
      </xdr:nvSpPr>
      <xdr:spPr>
        <a:xfrm rot="10800000">
          <a:off x="6678434" y="299096"/>
          <a:ext cx="396873" cy="168274"/>
        </a:xfrm>
        <a:prstGeom prst="rightArrow">
          <a:avLst/>
        </a:prstGeom>
        <a:solidFill>
          <a:schemeClr val="accent2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1248832</xdr:colOff>
      <xdr:row>2</xdr:row>
      <xdr:rowOff>447425</xdr:rowOff>
    </xdr:from>
    <xdr:to>
      <xdr:col>2</xdr:col>
      <xdr:colOff>2074333</xdr:colOff>
      <xdr:row>2</xdr:row>
      <xdr:rowOff>684554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B1C583D-0FFE-0265-0775-0741B5C2D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6999" y="987175"/>
          <a:ext cx="825501" cy="237129"/>
        </a:xfrm>
        <a:prstGeom prst="rect">
          <a:avLst/>
        </a:prstGeom>
      </xdr:spPr>
    </xdr:pic>
    <xdr:clientData/>
  </xdr:twoCellAnchor>
  <xdr:oneCellAnchor>
    <xdr:from>
      <xdr:col>3</xdr:col>
      <xdr:colOff>3568</xdr:colOff>
      <xdr:row>1</xdr:row>
      <xdr:rowOff>0</xdr:rowOff>
    </xdr:from>
    <xdr:ext cx="948932" cy="317500"/>
    <xdr:sp macro="" textlink="">
      <xdr:nvSpPr>
        <xdr:cNvPr id="5" name="Rectangle: Rounded Corners 4">
          <a:extLst>
            <a:ext uri="{FF2B5EF4-FFF2-40B4-BE49-F238E27FC236}">
              <a16:creationId xmlns:a16="http://schemas.microsoft.com/office/drawing/2014/main" id="{E1E9A9FD-9FBE-4346-B596-7FF5E0C43842}"/>
            </a:ext>
          </a:extLst>
        </xdr:cNvPr>
        <xdr:cNvSpPr>
          <a:spLocks/>
        </xdr:cNvSpPr>
      </xdr:nvSpPr>
      <xdr:spPr>
        <a:xfrm>
          <a:off x="2427151" y="201083"/>
          <a:ext cx="948932" cy="317500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horz" wrap="square" rtlCol="0" anchor="ctr">
          <a:noAutofit/>
        </a:bodyPr>
        <a:lstStyle/>
        <a:p>
          <a:pPr algn="ctr"/>
          <a:r>
            <a:rPr lang="en-US" sz="32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rPr>
            <a:t>CEZ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E4F8-04BE-4749-BE64-7515A21C636B}">
  <sheetPr>
    <pageSetUpPr fitToPage="1"/>
  </sheetPr>
  <dimension ref="B1:N44"/>
  <sheetViews>
    <sheetView showGridLines="0" tabSelected="1" zoomScale="90" zoomScaleNormal="90" workbookViewId="0">
      <selection activeCell="D34" sqref="D34"/>
    </sheetView>
  </sheetViews>
  <sheetFormatPr defaultColWidth="14.140625" defaultRowHeight="15" x14ac:dyDescent="0.25"/>
  <cols>
    <col min="1" max="1" width="2.140625" style="1" customWidth="1"/>
    <col min="2" max="2" width="3.7109375" style="1" hidden="1" customWidth="1"/>
    <col min="3" max="3" width="34.140625" style="18" customWidth="1"/>
    <col min="4" max="4" width="21.5703125" style="18" customWidth="1"/>
    <col min="5" max="5" width="25.140625" style="18" customWidth="1"/>
    <col min="6" max="6" width="14.140625" style="18" customWidth="1"/>
    <col min="7" max="7" width="6.5703125" style="6" hidden="1" customWidth="1"/>
    <col min="8" max="8" width="3.85546875" style="11" customWidth="1"/>
    <col min="9" max="12" width="14.140625" style="1"/>
    <col min="13" max="13" width="15" style="1" customWidth="1"/>
    <col min="14" max="16384" width="14.140625" style="1"/>
  </cols>
  <sheetData>
    <row r="1" spans="3:14" ht="15.75" thickBot="1" x14ac:dyDescent="0.3"/>
    <row r="2" spans="3:14" ht="38.25" customHeight="1" thickBot="1" x14ac:dyDescent="0.3">
      <c r="C2" s="82" t="s">
        <v>22</v>
      </c>
      <c r="D2" s="72" t="s">
        <v>34</v>
      </c>
      <c r="F2" s="59">
        <v>1</v>
      </c>
      <c r="I2"/>
      <c r="J2"/>
      <c r="K2"/>
      <c r="L2"/>
      <c r="M2"/>
      <c r="N2"/>
    </row>
    <row r="3" spans="3:14" ht="58.5" customHeight="1" thickBot="1" x14ac:dyDescent="0.95">
      <c r="C3" s="83"/>
      <c r="D3" s="58">
        <v>0.08</v>
      </c>
      <c r="E3" s="75"/>
      <c r="F3" s="76" t="s">
        <v>25</v>
      </c>
      <c r="G3" s="7"/>
      <c r="H3" s="12"/>
      <c r="I3"/>
      <c r="J3"/>
      <c r="K3"/>
      <c r="L3"/>
      <c r="M3"/>
      <c r="N3"/>
    </row>
    <row r="4" spans="3:14" ht="10.5" customHeight="1" thickBot="1" x14ac:dyDescent="0.95">
      <c r="C4" s="77"/>
      <c r="D4" s="73"/>
      <c r="E4" s="74"/>
      <c r="F4" s="78"/>
      <c r="G4" s="7"/>
      <c r="H4" s="12"/>
      <c r="I4"/>
      <c r="J4"/>
      <c r="K4"/>
      <c r="L4"/>
      <c r="M4"/>
      <c r="N4"/>
    </row>
    <row r="5" spans="3:14" ht="18" customHeight="1" thickBot="1" x14ac:dyDescent="0.95">
      <c r="C5" s="96" t="s">
        <v>36</v>
      </c>
      <c r="D5" s="97"/>
      <c r="E5" s="97"/>
      <c r="F5" s="98"/>
      <c r="G5" s="7"/>
      <c r="H5" s="12"/>
      <c r="I5"/>
      <c r="J5"/>
      <c r="K5"/>
      <c r="L5"/>
      <c r="M5"/>
      <c r="N5"/>
    </row>
    <row r="6" spans="3:14" ht="20.100000000000001" customHeight="1" thickBot="1" x14ac:dyDescent="0.3">
      <c r="C6" s="19" t="s">
        <v>5</v>
      </c>
      <c r="D6" s="111" t="s">
        <v>38</v>
      </c>
      <c r="E6" s="112"/>
      <c r="F6" s="113"/>
      <c r="I6"/>
      <c r="J6"/>
      <c r="K6"/>
      <c r="L6"/>
      <c r="M6"/>
      <c r="N6"/>
    </row>
    <row r="7" spans="3:14" ht="20.100000000000001" customHeight="1" thickBot="1" x14ac:dyDescent="0.3">
      <c r="C7" s="20" t="s">
        <v>6</v>
      </c>
      <c r="D7" s="114" t="s">
        <v>39</v>
      </c>
      <c r="E7" s="115"/>
      <c r="F7" s="116"/>
    </row>
    <row r="8" spans="3:14" ht="20.100000000000001" customHeight="1" thickBot="1" x14ac:dyDescent="0.3">
      <c r="C8" s="21"/>
      <c r="D8" s="22"/>
      <c r="E8" s="22"/>
      <c r="F8" s="23" t="s">
        <v>15</v>
      </c>
    </row>
    <row r="9" spans="3:14" ht="20.100000000000001" customHeight="1" thickBot="1" x14ac:dyDescent="0.3">
      <c r="C9" s="21" t="s">
        <v>1</v>
      </c>
      <c r="D9" s="109" t="s">
        <v>0</v>
      </c>
      <c r="E9" s="110"/>
      <c r="F9" s="24">
        <v>3000</v>
      </c>
    </row>
    <row r="10" spans="3:14" ht="20.100000000000001" customHeight="1" thickTop="1" thickBot="1" x14ac:dyDescent="0.35">
      <c r="C10" s="40">
        <v>0.6</v>
      </c>
      <c r="D10" s="117" t="s">
        <v>24</v>
      </c>
      <c r="E10" s="118"/>
      <c r="F10" s="25">
        <f>F9*C10</f>
        <v>1800</v>
      </c>
    </row>
    <row r="11" spans="3:14" ht="20.100000000000001" customHeight="1" thickTop="1" thickBot="1" x14ac:dyDescent="0.3">
      <c r="C11" s="39" t="s">
        <v>8</v>
      </c>
      <c r="D11" s="109" t="s">
        <v>7</v>
      </c>
      <c r="E11" s="110"/>
      <c r="F11" s="26">
        <v>1500</v>
      </c>
    </row>
    <row r="12" spans="3:14" ht="20.100000000000001" customHeight="1" thickBot="1" x14ac:dyDescent="0.3">
      <c r="C12" s="27" t="s">
        <v>8</v>
      </c>
      <c r="D12" s="109" t="s">
        <v>26</v>
      </c>
      <c r="E12" s="110"/>
      <c r="F12" s="28">
        <v>200</v>
      </c>
      <c r="J12" s="15"/>
    </row>
    <row r="13" spans="3:14" ht="20.100000000000001" customHeight="1" thickBot="1" x14ac:dyDescent="0.3">
      <c r="C13" s="29"/>
      <c r="D13" s="30" t="s">
        <v>9</v>
      </c>
      <c r="E13" s="31"/>
      <c r="F13" s="62">
        <f>+F10-F11-F12</f>
        <v>100</v>
      </c>
    </row>
    <row r="14" spans="3:14" ht="10.5" customHeight="1" thickBot="1" x14ac:dyDescent="0.3">
      <c r="C14" s="61"/>
      <c r="D14" s="60"/>
      <c r="E14" s="60"/>
      <c r="F14" s="63"/>
    </row>
    <row r="15" spans="3:14" ht="15.75" thickBot="1" x14ac:dyDescent="0.3">
      <c r="C15" s="119" t="s">
        <v>10</v>
      </c>
      <c r="D15" s="120"/>
      <c r="E15" s="120"/>
      <c r="F15" s="66"/>
    </row>
    <row r="16" spans="3:14" ht="15.75" thickBot="1" x14ac:dyDescent="0.3">
      <c r="C16" s="69" t="s">
        <v>11</v>
      </c>
      <c r="D16" s="70" t="s">
        <v>12</v>
      </c>
      <c r="E16" s="71" t="s">
        <v>2</v>
      </c>
      <c r="F16" s="67"/>
      <c r="I16"/>
      <c r="J16"/>
      <c r="K16"/>
      <c r="L16"/>
      <c r="M16"/>
      <c r="N16"/>
    </row>
    <row r="17" spans="3:14" x14ac:dyDescent="0.25">
      <c r="C17" s="32" t="s">
        <v>33</v>
      </c>
      <c r="D17" s="33">
        <v>15000</v>
      </c>
      <c r="E17" s="64">
        <v>200</v>
      </c>
      <c r="F17" s="67"/>
      <c r="I17"/>
      <c r="J17"/>
      <c r="K17"/>
      <c r="L17"/>
      <c r="M17"/>
      <c r="N17"/>
    </row>
    <row r="18" spans="3:14" x14ac:dyDescent="0.25">
      <c r="C18" s="32"/>
      <c r="D18" s="33"/>
      <c r="E18" s="64"/>
      <c r="F18" s="67"/>
      <c r="I18"/>
      <c r="J18"/>
      <c r="K18"/>
      <c r="L18"/>
      <c r="M18"/>
      <c r="N18"/>
    </row>
    <row r="19" spans="3:14" x14ac:dyDescent="0.25">
      <c r="C19" s="32"/>
      <c r="D19" s="33">
        <v>0</v>
      </c>
      <c r="E19" s="64">
        <v>0</v>
      </c>
      <c r="F19" s="67"/>
      <c r="I19"/>
      <c r="J19"/>
      <c r="K19"/>
      <c r="L19"/>
      <c r="M19"/>
      <c r="N19"/>
    </row>
    <row r="20" spans="3:14" x14ac:dyDescent="0.25">
      <c r="C20" s="32"/>
      <c r="D20" s="33">
        <v>0</v>
      </c>
      <c r="E20" s="64">
        <v>0</v>
      </c>
      <c r="F20" s="67"/>
      <c r="I20"/>
      <c r="J20"/>
      <c r="K20"/>
      <c r="L20"/>
      <c r="M20"/>
      <c r="N20"/>
    </row>
    <row r="21" spans="3:14" x14ac:dyDescent="0.25">
      <c r="C21" s="32"/>
      <c r="D21" s="33"/>
      <c r="E21" s="64"/>
      <c r="F21" s="67"/>
      <c r="I21"/>
      <c r="J21"/>
      <c r="K21"/>
      <c r="L21"/>
      <c r="M21"/>
      <c r="N21"/>
    </row>
    <row r="22" spans="3:14" ht="15.75" thickBot="1" x14ac:dyDescent="0.3">
      <c r="C22" s="32" t="s">
        <v>1</v>
      </c>
      <c r="D22" s="33">
        <v>0</v>
      </c>
      <c r="E22" s="64">
        <v>0</v>
      </c>
      <c r="F22" s="67"/>
      <c r="I22"/>
      <c r="J22"/>
      <c r="K22"/>
      <c r="L22"/>
      <c r="M22"/>
      <c r="N22"/>
    </row>
    <row r="23" spans="3:14" ht="15.75" thickBot="1" x14ac:dyDescent="0.3">
      <c r="C23" s="50" t="s">
        <v>13</v>
      </c>
      <c r="D23" s="51">
        <f>SUM(D17:D22)</f>
        <v>15000</v>
      </c>
      <c r="E23" s="65">
        <f>SUM(E17:E22)</f>
        <v>200</v>
      </c>
      <c r="F23" s="68"/>
      <c r="I23"/>
      <c r="J23"/>
      <c r="K23"/>
      <c r="L23"/>
      <c r="M23"/>
      <c r="N23"/>
    </row>
    <row r="24" spans="3:14" ht="20.100000000000001" customHeight="1" thickBot="1" x14ac:dyDescent="0.3">
      <c r="C24" s="87" t="s">
        <v>14</v>
      </c>
      <c r="D24" s="88"/>
      <c r="E24" s="88"/>
      <c r="F24" s="52">
        <f>+E23+F13</f>
        <v>300</v>
      </c>
      <c r="I24" s="108"/>
      <c r="J24" s="108"/>
      <c r="K24"/>
      <c r="L24"/>
      <c r="M24"/>
      <c r="N24"/>
    </row>
    <row r="25" spans="3:14" ht="20.100000000000001" customHeight="1" thickBot="1" x14ac:dyDescent="0.3">
      <c r="C25" s="90" t="s">
        <v>4</v>
      </c>
      <c r="D25" s="91"/>
      <c r="E25" s="91"/>
      <c r="F25" s="42">
        <v>100000</v>
      </c>
      <c r="G25" s="9"/>
      <c r="I25" s="108"/>
      <c r="J25" s="108"/>
      <c r="K25"/>
      <c r="L25"/>
      <c r="M25"/>
      <c r="N25"/>
    </row>
    <row r="26" spans="3:14" ht="20.100000000000001" hidden="1" customHeight="1" thickBot="1" x14ac:dyDescent="0.3">
      <c r="C26" s="90" t="s">
        <v>19</v>
      </c>
      <c r="D26" s="91"/>
      <c r="E26" s="92"/>
      <c r="F26" s="47">
        <f>+F25*8/100*E30+F25</f>
        <v>196000</v>
      </c>
      <c r="G26" s="16"/>
      <c r="I26"/>
      <c r="J26"/>
      <c r="K26"/>
      <c r="L26"/>
      <c r="M26"/>
      <c r="N26"/>
    </row>
    <row r="27" spans="3:14" ht="20.100000000000001" hidden="1" customHeight="1" thickBot="1" x14ac:dyDescent="0.3">
      <c r="C27" s="27"/>
      <c r="D27" s="43" t="s">
        <v>27</v>
      </c>
      <c r="E27" s="43"/>
      <c r="F27" s="48">
        <f>+F26/F30</f>
        <v>1361.1111111111111</v>
      </c>
      <c r="G27" s="17">
        <f>IF(F27&lt;668, 20, F27*0.03)</f>
        <v>40.833333333333329</v>
      </c>
      <c r="I27"/>
      <c r="J27"/>
      <c r="K27"/>
      <c r="L27"/>
      <c r="M27"/>
      <c r="N27"/>
    </row>
    <row r="28" spans="3:14" ht="20.100000000000001" hidden="1" customHeight="1" thickBot="1" x14ac:dyDescent="0.3">
      <c r="C28" s="93" t="s">
        <v>20</v>
      </c>
      <c r="D28" s="94"/>
      <c r="E28" s="95"/>
      <c r="F28" s="34">
        <f>ROUNDUP(G27*0.06+G27,1)</f>
        <v>43.300000000000004</v>
      </c>
      <c r="G28" s="9"/>
      <c r="I28"/>
      <c r="J28"/>
      <c r="K28"/>
      <c r="L28"/>
      <c r="M28"/>
      <c r="N28"/>
    </row>
    <row r="29" spans="3:14" ht="20.100000000000001" customHeight="1" thickBot="1" x14ac:dyDescent="0.3">
      <c r="C29" s="90" t="s">
        <v>29</v>
      </c>
      <c r="D29" s="91"/>
      <c r="E29" s="91"/>
      <c r="F29" s="49">
        <f>ROUNDUP(SUM(F27:F28),1)</f>
        <v>1404.5</v>
      </c>
      <c r="G29" s="10" t="s">
        <v>1</v>
      </c>
      <c r="H29" s="13"/>
      <c r="I29"/>
      <c r="J29"/>
      <c r="K29"/>
      <c r="L29"/>
      <c r="M29"/>
      <c r="N29"/>
    </row>
    <row r="30" spans="3:14" ht="20.100000000000001" customHeight="1" thickBot="1" x14ac:dyDescent="0.35">
      <c r="C30" s="90" t="s">
        <v>3</v>
      </c>
      <c r="D30" s="92"/>
      <c r="E30" s="35">
        <v>12</v>
      </c>
      <c r="F30" s="36">
        <f>+E30*12</f>
        <v>144</v>
      </c>
      <c r="H30" s="14"/>
      <c r="I30" s="2" t="s">
        <v>23</v>
      </c>
      <c r="J30" s="3"/>
      <c r="K30" s="3"/>
      <c r="L30" s="4"/>
      <c r="M30" s="5"/>
    </row>
    <row r="31" spans="3:14" ht="9" customHeight="1" thickBot="1" x14ac:dyDescent="0.35">
      <c r="C31" s="43"/>
      <c r="D31" s="43"/>
      <c r="E31" s="79"/>
      <c r="F31" s="43"/>
      <c r="H31" s="14"/>
      <c r="I31" s="80"/>
      <c r="J31" s="81"/>
      <c r="K31" s="81"/>
      <c r="L31" s="81"/>
    </row>
    <row r="32" spans="3:14" ht="18.95" customHeight="1" thickBot="1" x14ac:dyDescent="0.35">
      <c r="C32" s="96" t="s">
        <v>37</v>
      </c>
      <c r="D32" s="97"/>
      <c r="E32" s="97"/>
      <c r="F32" s="98"/>
      <c r="H32" s="14"/>
      <c r="I32" s="80"/>
      <c r="J32" s="81"/>
      <c r="K32" s="81"/>
      <c r="L32" s="81"/>
    </row>
    <row r="33" spans="3:14" ht="20.100000000000001" customHeight="1" thickBot="1" x14ac:dyDescent="0.3">
      <c r="C33" s="87" t="s">
        <v>30</v>
      </c>
      <c r="D33" s="88"/>
      <c r="E33" s="88"/>
      <c r="F33" s="89"/>
      <c r="H33" s="14"/>
      <c r="I33"/>
      <c r="J33"/>
      <c r="K33"/>
      <c r="L33"/>
      <c r="M33"/>
      <c r="N33"/>
    </row>
    <row r="34" spans="3:14" ht="20.100000000000001" customHeight="1" thickBot="1" x14ac:dyDescent="0.3">
      <c r="C34" s="53" t="s">
        <v>31</v>
      </c>
      <c r="D34" s="54"/>
      <c r="E34" s="55"/>
      <c r="F34" s="56">
        <f>+F25*0.25</f>
        <v>25000</v>
      </c>
      <c r="G34" s="8" t="s">
        <v>1</v>
      </c>
      <c r="H34" s="14"/>
      <c r="I34" t="s">
        <v>1</v>
      </c>
      <c r="J34"/>
      <c r="K34"/>
      <c r="L34"/>
      <c r="M34"/>
      <c r="N34"/>
    </row>
    <row r="35" spans="3:14" ht="20.100000000000001" customHeight="1" thickBot="1" x14ac:dyDescent="0.3">
      <c r="C35" s="87" t="s">
        <v>17</v>
      </c>
      <c r="D35" s="88"/>
      <c r="E35" s="89"/>
      <c r="F35" s="57">
        <f>+F25-F34</f>
        <v>75000</v>
      </c>
      <c r="G35" s="8" t="s">
        <v>1</v>
      </c>
      <c r="H35" s="14"/>
      <c r="I35"/>
      <c r="J35"/>
      <c r="K35"/>
      <c r="L35"/>
      <c r="M35"/>
      <c r="N35"/>
    </row>
    <row r="36" spans="3:14" ht="20.100000000000001" customHeight="1" thickBot="1" x14ac:dyDescent="0.3">
      <c r="C36" s="84" t="s">
        <v>28</v>
      </c>
      <c r="D36" s="85"/>
      <c r="E36" s="86"/>
      <c r="F36" s="45">
        <f>+D23</f>
        <v>15000</v>
      </c>
      <c r="H36" s="14"/>
      <c r="I36"/>
      <c r="J36"/>
      <c r="K36"/>
      <c r="L36"/>
      <c r="M36"/>
      <c r="N36"/>
    </row>
    <row r="37" spans="3:14" ht="20.100000000000001" customHeight="1" thickBot="1" x14ac:dyDescent="0.3">
      <c r="C37" s="84" t="s">
        <v>32</v>
      </c>
      <c r="D37" s="85"/>
      <c r="E37" s="86"/>
      <c r="F37" s="45">
        <f>ROUNDUP(IF(F2&lt;2,F27*1,F27*2),1)</f>
        <v>1361.1999999999998</v>
      </c>
      <c r="H37" s="14"/>
      <c r="I37"/>
      <c r="J37"/>
      <c r="K37"/>
      <c r="L37"/>
      <c r="M37"/>
      <c r="N37"/>
    </row>
    <row r="38" spans="3:14" ht="20.100000000000001" customHeight="1" thickBot="1" x14ac:dyDescent="0.3">
      <c r="C38" s="84" t="s">
        <v>35</v>
      </c>
      <c r="D38" s="85"/>
      <c r="E38" s="86"/>
      <c r="F38" s="45">
        <f>F25*1%</f>
        <v>1000</v>
      </c>
      <c r="H38" s="14"/>
      <c r="I38"/>
      <c r="J38"/>
      <c r="K38"/>
      <c r="L38"/>
      <c r="M38"/>
      <c r="N38"/>
    </row>
    <row r="39" spans="3:14" ht="20.100000000000001" customHeight="1" thickBot="1" x14ac:dyDescent="0.3">
      <c r="C39" s="87" t="s">
        <v>18</v>
      </c>
      <c r="D39" s="88"/>
      <c r="E39" s="89"/>
      <c r="F39" s="56">
        <f>+F35-F36-F37-F38</f>
        <v>57638.8</v>
      </c>
      <c r="G39" s="8" t="s">
        <v>1</v>
      </c>
      <c r="H39" s="14"/>
      <c r="I39"/>
      <c r="J39"/>
      <c r="K39"/>
      <c r="L39"/>
      <c r="M39"/>
      <c r="N39"/>
    </row>
    <row r="40" spans="3:14" ht="15.75" hidden="1" thickBot="1" x14ac:dyDescent="0.3">
      <c r="C40" s="105" t="s">
        <v>16</v>
      </c>
      <c r="D40" s="106"/>
      <c r="E40" s="107"/>
      <c r="F40" s="46">
        <f>+F35/F25</f>
        <v>0.75</v>
      </c>
      <c r="H40" s="14"/>
      <c r="I40"/>
      <c r="J40"/>
      <c r="K40"/>
      <c r="L40"/>
      <c r="M40"/>
      <c r="N40"/>
    </row>
    <row r="41" spans="3:14" ht="15.75" thickBot="1" x14ac:dyDescent="0.3">
      <c r="F41" s="37" t="s">
        <v>1</v>
      </c>
      <c r="I41"/>
      <c r="J41"/>
      <c r="K41"/>
      <c r="L41"/>
      <c r="M41"/>
      <c r="N41"/>
    </row>
    <row r="42" spans="3:14" ht="15" customHeight="1" x14ac:dyDescent="0.35">
      <c r="C42" s="41" t="s">
        <v>21</v>
      </c>
      <c r="E42" s="99" t="str">
        <f>IF(AND(F29&lt;F24,F39&gt;0),"PASS","FAILED")</f>
        <v>FAILED</v>
      </c>
      <c r="F42" s="100"/>
      <c r="I42"/>
      <c r="J42"/>
      <c r="K42"/>
      <c r="L42"/>
      <c r="M42"/>
      <c r="N42"/>
    </row>
    <row r="43" spans="3:14" ht="21.75" customHeight="1" x14ac:dyDescent="0.35">
      <c r="C43" s="44">
        <f ca="1">NOW()</f>
        <v>45944.838079513887</v>
      </c>
      <c r="E43" s="101"/>
      <c r="F43" s="102"/>
      <c r="I43"/>
      <c r="J43"/>
      <c r="K43"/>
      <c r="L43"/>
      <c r="M43"/>
      <c r="N43"/>
    </row>
    <row r="44" spans="3:14" ht="7.5" customHeight="1" thickBot="1" x14ac:dyDescent="0.3">
      <c r="D44" s="38" t="s">
        <v>1</v>
      </c>
      <c r="E44" s="103"/>
      <c r="F44" s="104"/>
      <c r="I44"/>
      <c r="J44"/>
      <c r="K44"/>
      <c r="L44"/>
      <c r="M44"/>
      <c r="N44"/>
    </row>
  </sheetData>
  <sheetProtection algorithmName="SHA-512" hashValue="awnCJh72+IJSqgG/nHqvOKpZdPMot7kOTe6n0UndXD8flcGHvE/pztRFgZWjUVU7k/aAhDuRIbsKd2LpbK/4Bg==" saltValue="SpmIPWeWvet7hrx5d5VGtw==" spinCount="100000" sheet="1" objects="1" scenarios="1"/>
  <mergeCells count="25">
    <mergeCell ref="I24:J25"/>
    <mergeCell ref="D12:E12"/>
    <mergeCell ref="D6:F6"/>
    <mergeCell ref="D7:F7"/>
    <mergeCell ref="D9:E9"/>
    <mergeCell ref="D10:E10"/>
    <mergeCell ref="D11:E11"/>
    <mergeCell ref="C15:E15"/>
    <mergeCell ref="C24:E24"/>
    <mergeCell ref="C25:E25"/>
    <mergeCell ref="E42:F44"/>
    <mergeCell ref="C40:E40"/>
    <mergeCell ref="C29:E29"/>
    <mergeCell ref="C30:D30"/>
    <mergeCell ref="C36:E36"/>
    <mergeCell ref="C39:E39"/>
    <mergeCell ref="C38:E38"/>
    <mergeCell ref="C2:C3"/>
    <mergeCell ref="C37:E37"/>
    <mergeCell ref="C35:E35"/>
    <mergeCell ref="C33:F33"/>
    <mergeCell ref="C26:E26"/>
    <mergeCell ref="C28:E28"/>
    <mergeCell ref="C5:F5"/>
    <mergeCell ref="C32:F32"/>
  </mergeCells>
  <conditionalFormatting sqref="E42:F44">
    <cfRule type="cellIs" dxfId="1" priority="1" operator="equal">
      <formula>"failed"</formula>
    </cfRule>
    <cfRule type="cellIs" dxfId="0" priority="2" operator="equal">
      <formula>"pass"</formula>
    </cfRule>
  </conditionalFormatting>
  <dataValidations count="2">
    <dataValidation type="whole" allowBlank="1" showInputMessage="1" showErrorMessage="1" errorTitle="Please Insert Value 1-12" error="Please Insert Value 1-12" promptTitle="PLS ENSURE CORRECT PRODCT TENURE" prompt="PF MAXIMUM TENURE 1-10 YEARS,CRDT SALES MAXIMUM TENURE 1-12 YEARS" sqref="E30:E31" xr:uid="{EA54B204-852F-4C5D-A89F-9967C61F736E}">
      <formula1>1</formula1>
      <formula2>12</formula2>
    </dataValidation>
    <dataValidation type="list" allowBlank="1" showInputMessage="1" showErrorMessage="1" promptTitle="PAY CENTRES OPTIONS" prompt="_x000a_1) JANM SEMENANJUNG MALAYSIA SHJ_x000a__x000a_2) JANM SABAH,SARAWAK,                                                                     GLC &amp; NON AG" sqref="F2" xr:uid="{7A9CB90D-43C8-4A9C-98E7-AF790EDC862B}">
      <formula1>"1,2"</formula1>
    </dataValidation>
  </dataValidations>
  <pageMargins left="0.7" right="0.7" top="0.75" bottom="0.75" header="0.3" footer="0.3"/>
  <pageSetup paperSize="9" scale="90" orientation="portrait" r:id="rId1"/>
  <ignoredErrors>
    <ignoredError sqref="F26:F27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SPC06</vt:lpstr>
      <vt:lpstr>'SPC06'!Print_Area</vt:lpstr>
    </vt:vector>
  </TitlesOfParts>
  <Company>Kuala Lumpur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miera</dc:creator>
  <cp:lastModifiedBy>User</cp:lastModifiedBy>
  <cp:lastPrinted>2024-10-23T16:14:30Z</cp:lastPrinted>
  <dcterms:created xsi:type="dcterms:W3CDTF">2019-07-08T08:47:41Z</dcterms:created>
  <dcterms:modified xsi:type="dcterms:W3CDTF">2025-10-14T12:07:05Z</dcterms:modified>
</cp:coreProperties>
</file>